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<sst xmlns="http://schemas.openxmlformats.org/spreadsheetml/2006/main" count="238" uniqueCount="137">
  <si>
    <t>ОБОРУДОВАНИЕ</t>
  </si>
  <si>
    <t>№№</t>
  </si>
  <si>
    <t>ОБОСНОВАНИЕ</t>
  </si>
  <si>
    <t>ЕД.ИЗМ</t>
  </si>
  <si>
    <t>КОЛ-ВО</t>
  </si>
  <si>
    <t>ЦЕНА</t>
  </si>
  <si>
    <t>СУММА</t>
  </si>
  <si>
    <t>000001</t>
  </si>
  <si>
    <t>ЗАТРАТЫ ТРУДА РАБОЧИХ-СТРОИТЕЛЕЙ</t>
  </si>
  <si>
    <t>ЧЕЛ-Ч</t>
  </si>
  <si>
    <t>002875</t>
  </si>
  <si>
    <t>ПЕРФОРАТОРЫ ЭЛЕКТРИЧЕСКИЕ</t>
  </si>
  <si>
    <t>МАШ-Ч</t>
  </si>
  <si>
    <t>СУМ</t>
  </si>
  <si>
    <t>ШТ</t>
  </si>
  <si>
    <t>112-1</t>
  </si>
  <si>
    <t>ТРУБА ГОФРИРОВАННАЯ Д 16ММ</t>
  </si>
  <si>
    <t>М</t>
  </si>
  <si>
    <t>112-111</t>
  </si>
  <si>
    <t>КЛИПСЫ Д 16ММ</t>
  </si>
  <si>
    <t>112-3</t>
  </si>
  <si>
    <t>МЕТИЗЫ</t>
  </si>
  <si>
    <t>КГ</t>
  </si>
  <si>
    <t>112-4</t>
  </si>
  <si>
    <t>КОННЕКТОР RJ45</t>
  </si>
  <si>
    <t>112-8</t>
  </si>
  <si>
    <t>КОРОБКА ГЕРМЕТИЧНАЯ 80Х80Х50 IP-65</t>
  </si>
  <si>
    <t>030304</t>
  </si>
  <si>
    <t>БОЛТЫ С ШЕСТИГРАННОЙ ГОЛОВКОЙ ДИАМЕТРОМ РЕЗЬБЫ 12-(14) ММ</t>
  </si>
  <si>
    <t>Т</t>
  </si>
  <si>
    <t>035101</t>
  </si>
  <si>
    <t>ШУРУПЫ С ПОЛУКРУГЛОЙ ГОЛОВКОЙ 4Х40 ММ</t>
  </si>
  <si>
    <t>045527</t>
  </si>
  <si>
    <t>БИРКИ МАРКИРОВОЧНЫЕ</t>
  </si>
  <si>
    <t>100ШТ</t>
  </si>
  <si>
    <t>049353</t>
  </si>
  <si>
    <t>ДЮБЕЛИ РАСПОРНЫЕ (МАРКА ПО ПРОЕКТУ)</t>
  </si>
  <si>
    <t>065155</t>
  </si>
  <si>
    <t>СЖИМЫ ОТВЕТВИТЕЛЬНЫЕ</t>
  </si>
  <si>
    <t>097117</t>
  </si>
  <si>
    <t>СТЕКЛОЛЕНТА ЛИПКАЯ ИЗОЛЯЦИОННАЯ НА ПОЛИКАСИНОВОМ КОМПАУНДЕ МАРКИ ЛСЭПЛ, ШИРИНОЙ 20-30 ММ, ТОЛЩИНОЙ ОТ 0,14 ДО 0,19 ММ ВКЛЮЧИТЕЛЬНО</t>
  </si>
  <si>
    <t>ТРАНСПОРТНЫЕ РАСХОДЫ</t>
  </si>
  <si>
    <t>ЗАГОТОВИТЕЛЬНО-СКЛАДСКИЕ РАСХОДЫ</t>
  </si>
  <si>
    <t>ВСЕГО</t>
  </si>
  <si>
    <t>112-5</t>
  </si>
  <si>
    <t>КАБЕЛЬ С МЕДНЫМИ ЖИЛАМИ В ПВХ ИЗОЛЯЦИИ КАТЕГОРИИ 5У, "ВИТАЯ ПАРА" ЕМКОСТЬЮ 4Х2Х0,5 UTP CAT5E</t>
  </si>
  <si>
    <t>112-6</t>
  </si>
  <si>
    <t>КАБЕЛЬ ПУГНП 2Х1,5</t>
  </si>
  <si>
    <t>1209-1</t>
  </si>
  <si>
    <t>1209-16</t>
  </si>
  <si>
    <t>1209-3.1</t>
  </si>
  <si>
    <t>1209-3</t>
  </si>
  <si>
    <t>1201-1</t>
  </si>
  <si>
    <t>1201-14</t>
  </si>
  <si>
    <t>1201-15</t>
  </si>
  <si>
    <t>ПРОЧИЕ ЗАТРАТЫ ПОДРЯЧИКА 17,27%</t>
  </si>
  <si>
    <t>ИТОГО БЕЗ ОБОРУДОВАНИЯ</t>
  </si>
  <si>
    <t>ИТОГО С ОБОРУДОВАНИЕМ</t>
  </si>
  <si>
    <t>СТРОИТЕЛЬНЫЕ МАТЕРИАЛЫ</t>
  </si>
  <si>
    <t>ЭКСПЛУАТАЦИЯ МАШИН</t>
  </si>
  <si>
    <t>ЗАРПЛАТА</t>
  </si>
  <si>
    <t>ЧЕЛ-ЧАС</t>
  </si>
  <si>
    <t>ЗАТРАТЫ ТРУДА РАБОЧИХ</t>
  </si>
  <si>
    <t>ВСЕГО ЗАТРАТ:</t>
  </si>
  <si>
    <t>ИТОГО ПО ВСЕМ РАЗДЕЛАМ:</t>
  </si>
  <si>
    <t>НАСТРОЙКА ЦИФРОВЫХ СИСТЕМ ОБРАБОТКИ ВИДЕОСИГНАЛА. НАСТРОЙКА СИСТЕМЫ КОНТРОЛЯ И УПРАВЛЕНИЯ. КОНТРОЛЬНЫЕ И ПРИЕМО-СДАТОЧНЫЕ ИСПЫТАНИЯ БЕЗ ОТКЛЮЧЕНИЯ</t>
  </si>
  <si>
    <t>Ц10-9-4-5 ШHК.ДОП.3</t>
  </si>
  <si>
    <t>Ц10-8-19-1</t>
  </si>
  <si>
    <t>РАЗЪЕМ С РАЗДЕЛКОЙ И ВКЛЮЧЕНИЕМ КАБЕЛЯ С ЭКРАНИРОВАННЫМИ ПАРАМИ, ЕМКОСТЬ РАЗЪЕМ С РАЗДЕЛКОЙ И ВКЛЮЧЕНИЕМ РАДИОЧАСТОТНОГО КОАКСИАЛЬНОГО ИМПУЛЬСНОГО КАБЕЛЯ, ДИАМЕТР ОБОЛОЧКИ ДО 6 ММ#/РАЗЪЕМЫ ШТЕПСЕЛЬНЫЕ/</t>
  </si>
  <si>
    <t>Ц11-4-26-3</t>
  </si>
  <si>
    <t>ЗАТРАТЫ ТРУДА МАШИНИСТОВ</t>
  </si>
  <si>
    <t>000003</t>
  </si>
  <si>
    <t>100М</t>
  </si>
  <si>
    <t>ЗАТЯГИВАНИЕ ПРОВОДОВ В ПРОЛОЖЕННЫЕ ТРУБЫ И МЕТАЛЛИЧЕСКИЕ РУКАВА. ПРОВОД ПЕРВЫЙ ОДНОЖИЛЬНЫЙ ИЛИ МНОГОЖИЛЬНЫЙ В ОБЩЕЙ ОПЛЕТКЕ, СУММАРНОЕ СЕЧЕНИЕ, ММ2, ДО 6</t>
  </si>
  <si>
    <t>Ц8-2-412-2</t>
  </si>
  <si>
    <t>ТРУБА ГОФРИРОВАННАЯ ПВХ ДЛЯ ЗАЩИТЫ ПРОВОДОВ И КАБЕЛЕЙ ПО УСТАНОВЛЕННЫМ КОНСТРУКЦИЯМ, ПО СТЕНАМ, КОЛОННАМ, ПОТОЛКАМ</t>
  </si>
  <si>
    <t>Ц8-2-409-9 ШHК.ДОП.13</t>
  </si>
  <si>
    <t>НАСТРОЙКА ЦИФРОВЫХ СИСТЕМ ПЕРЕДАЧИ. \ТОЧКА ДОСТУПА\</t>
  </si>
  <si>
    <t>Ц10-6-68-15</t>
  </si>
  <si>
    <t>БЛОК МАССА, КГ, ДО 5#/СЪЕМНЫЕ И ВЫДВИЖНЫЕ БЛОКИ /МОДУЛИ, ЯЧЕЙКИ, ТЭЗ//\HDD\</t>
  </si>
  <si>
    <t>Ц11-4-8-1</t>
  </si>
  <si>
    <t>ПРИБОР, МАССА, КГ, ДО 1,5#/ПРИБОРЫ, УСТАНАВЛИВАЕМЫЕ НА РЕЗЬБОВЫХ СОЕДИНЕНИЯХ/</t>
  </si>
  <si>
    <t>Ц11-2-1-1</t>
  </si>
  <si>
    <t>БЛОК МАССА, КГ, ДО 5#/СЪЕМНЫЕ И ВЫДВИЖНЫЕ БЛОКИ /МОДУЛИ, ЯЧЕЙКИ, ТЭЗ//\МОНТАЖ POWERBOX\</t>
  </si>
  <si>
    <t>ОБОРУДОВАНИЕ СТАНЦИЙ. ПЛАТА ДОПОЛНИТЕЛЬНАЯ, УСТАНАВЛИВАЕМАЯ НА ГОТОВОМ МЕСТЕ СТОЙКИ \СЕТЕВОЙ КОММУТАТОР\</t>
  </si>
  <si>
    <t>Ц10-3-1-4</t>
  </si>
  <si>
    <t>АППАРАТУРА ВИДЕОНАБЛЮДЕНИЯ. ЦИФРОВОЕ ВИДЕОЗАПИСЫВАЮЩЕЕ УСТРОЙСТВО\ВИДЕОРЕГИСТРАТОР\</t>
  </si>
  <si>
    <t>Ц10-9-3-12 ШHК.ДОП.3</t>
  </si>
  <si>
    <t>МАССА ОБОРУДОВАНИЯ</t>
  </si>
  <si>
    <t>000009</t>
  </si>
  <si>
    <t>АППАРАТУРА НАСТЕННОГО ТИПА. ВКУ /МОНИТОР/ ДЛЯ ВИДЕОКРОССА</t>
  </si>
  <si>
    <t>Ц10-9-2-6</t>
  </si>
  <si>
    <t>КОМПЛ</t>
  </si>
  <si>
    <t>УСТАНОВКА КАМЕРЫ ВИДЕОНАБЛЮДЕНИЯ</t>
  </si>
  <si>
    <t>Ц10-9-1-2</t>
  </si>
  <si>
    <t>РАЗДЕЛ 1. СИСТЕМА ВИДЕОНАБЛЮДЕНИЯ</t>
  </si>
  <si>
    <t>ПО ПРОЕКТУ</t>
  </si>
  <si>
    <t>НА ЕДИНИЦУ</t>
  </si>
  <si>
    <t>НАИМЕНОВАНИЕ РАБОТ И РЕСУРСОВ</t>
  </si>
  <si>
    <t xml:space="preserve">ОСНОВАНИЕ: </t>
  </si>
  <si>
    <t>ЛОКАЛЬНАЯ РЕСУРСНАЯ ВЕДОМОСТЬ</t>
  </si>
  <si>
    <t xml:space="preserve"> </t>
  </si>
  <si>
    <t>Камера DS-2CD1043G0E-I- HD</t>
  </si>
  <si>
    <t>Коммутатор DS-3E0109P-E/M</t>
  </si>
  <si>
    <t>Секторная антенна Ubiquiti LiteAP ac (LAP-120)</t>
  </si>
  <si>
    <t>Радиомост Ubiquiti LiteBeam 5AC Gen 2 (LBE-5AC-Gen2)</t>
  </si>
  <si>
    <t>ТЕЛЕВИЗОР 32"</t>
  </si>
  <si>
    <t xml:space="preserve">Кабель HDMI </t>
  </si>
  <si>
    <t>НДС 12%</t>
  </si>
  <si>
    <t>ЩИТ МЕТАЛИЧЕСКИЙ КОММУТАЦИОНЫЙ</t>
  </si>
  <si>
    <t>ВИЛКА И КОЛОДКА</t>
  </si>
  <si>
    <t>ВИДЕОРЕГИСТРАТОР DS-7632NI-K4</t>
  </si>
  <si>
    <t>ЖЕСТКИЙ ДИСК HDD WD80PURX</t>
  </si>
  <si>
    <t>Основные условия договора</t>
  </si>
  <si>
    <t>Готовность выхода на строительную площадку до подписания договора (по гарантийному письму)</t>
  </si>
  <si>
    <t>да/нет</t>
  </si>
  <si>
    <t>Срок поставки оборудования</t>
  </si>
  <si>
    <t>календарных дней</t>
  </si>
  <si>
    <t xml:space="preserve">Срок производства работ </t>
  </si>
  <si>
    <t>Аванс , в %</t>
  </si>
  <si>
    <t>%</t>
  </si>
  <si>
    <t>Гарантийные обязательства не менее 2 лет</t>
  </si>
  <si>
    <t>лет</t>
  </si>
  <si>
    <t>Гарантийные удержания 5% на год</t>
  </si>
  <si>
    <t>да / нет</t>
  </si>
  <si>
    <t>Согласование договора в редакции заказчика</t>
  </si>
  <si>
    <t>Оборот компании за 2020 год</t>
  </si>
  <si>
    <t>млн. сум.</t>
  </si>
  <si>
    <t>Оборот компании за 2021 год</t>
  </si>
  <si>
    <t>ИНН организации</t>
  </si>
  <si>
    <t xml:space="preserve">Прохождение проверка СБ </t>
  </si>
  <si>
    <t>Опыт работ на объектах ООО "Golden House Development"</t>
  </si>
  <si>
    <t>OOO " ____________________________"</t>
  </si>
  <si>
    <r>
      <t>Руководитель:  ___</t>
    </r>
    <r>
      <rPr>
        <u val="single"/>
        <sz val="9"/>
        <rFont val="Arial"/>
        <family val="2"/>
      </rPr>
      <t>подпись</t>
    </r>
    <r>
      <rPr>
        <sz val="9"/>
        <rFont val="Arial"/>
        <family val="2"/>
      </rPr>
      <t>_____</t>
    </r>
  </si>
  <si>
    <t xml:space="preserve">    ФИО</t>
  </si>
  <si>
    <t>м/п</t>
  </si>
  <si>
    <t>Форма КП по тендеру на устройство видеонаблюдения на объекте ЖК "Гринвич"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</si>
</sst>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%"/>
  </numFmts>
  <fonts count="55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 Cyr"/>
      <family val="0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2"/>
    </font>
    <font>
      <b/>
      <sz val="8"/>
      <color indexed="8"/>
      <name val="Arial"/>
      <family val="2"/>
    </font>
    <font>
      <i/>
      <sz val="8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80"/>
      <name val="Arial"/>
      <family val="2"/>
    </font>
    <font>
      <b/>
      <sz val="8"/>
      <color rgb="FF000000"/>
      <name val="Arial"/>
      <family val="2"/>
    </font>
    <font>
      <i/>
      <sz val="8"/>
      <color rgb="FF0000FF"/>
      <name val="Arial"/>
      <family val="2"/>
    </font>
    <font>
      <sz val="9"/>
      <color theme="1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" fillId="0" borderId="0" xfId="53" applyFont="1">
      <alignment/>
      <protection/>
    </xf>
    <xf numFmtId="3" fontId="49" fillId="0" borderId="10" xfId="53" applyNumberFormat="1" applyFont="1" applyBorder="1" applyAlignment="1">
      <alignment horizontal="right" vertical="top" wrapText="1"/>
      <protection/>
    </xf>
    <xf numFmtId="0" fontId="49" fillId="0" borderId="10" xfId="53" applyFont="1" applyBorder="1" applyAlignment="1">
      <alignment horizontal="center" vertical="top" wrapText="1"/>
      <protection/>
    </xf>
    <xf numFmtId="0" fontId="49" fillId="0" borderId="10" xfId="53" applyFont="1" applyBorder="1" applyAlignment="1">
      <alignment horizontal="right" vertical="top" wrapText="1"/>
      <protection/>
    </xf>
    <xf numFmtId="49" fontId="49" fillId="0" borderId="10" xfId="53" applyNumberFormat="1" applyFont="1" applyBorder="1" applyAlignment="1">
      <alignment horizontal="center" vertical="top" wrapText="1"/>
      <protection/>
    </xf>
    <xf numFmtId="49" fontId="49" fillId="0" borderId="11" xfId="53" applyNumberFormat="1" applyFont="1" applyBorder="1" applyAlignment="1">
      <alignment horizontal="center" vertical="top" wrapText="1"/>
      <protection/>
    </xf>
    <xf numFmtId="0" fontId="50" fillId="0" borderId="10" xfId="53" applyFont="1" applyBorder="1" applyAlignment="1">
      <alignment horizontal="center" vertical="center" wrapText="1"/>
      <protection/>
    </xf>
    <xf numFmtId="0" fontId="50" fillId="0" borderId="11" xfId="53" applyFont="1" applyBorder="1" applyAlignment="1">
      <alignment horizontal="center" vertical="center" wrapText="1"/>
      <protection/>
    </xf>
    <xf numFmtId="3" fontId="51" fillId="0" borderId="10" xfId="53" applyNumberFormat="1" applyFont="1" applyBorder="1" applyAlignment="1">
      <alignment horizontal="right" vertical="top" wrapText="1"/>
      <protection/>
    </xf>
    <xf numFmtId="4" fontId="51" fillId="0" borderId="10" xfId="53" applyNumberFormat="1" applyFont="1" applyBorder="1" applyAlignment="1">
      <alignment horizontal="right" vertical="top" wrapText="1"/>
      <protection/>
    </xf>
    <xf numFmtId="0" fontId="51" fillId="0" borderId="10" xfId="53" applyFont="1" applyBorder="1" applyAlignment="1">
      <alignment horizontal="right" vertical="top" wrapText="1"/>
      <protection/>
    </xf>
    <xf numFmtId="0" fontId="51" fillId="0" borderId="10" xfId="53" applyFont="1" applyBorder="1" applyAlignment="1">
      <alignment horizontal="center" vertical="top" wrapText="1"/>
      <protection/>
    </xf>
    <xf numFmtId="0" fontId="51" fillId="0" borderId="10" xfId="53" applyFont="1" applyBorder="1" applyAlignment="1">
      <alignment horizontal="left" vertical="top" wrapText="1"/>
      <protection/>
    </xf>
    <xf numFmtId="49" fontId="51" fillId="0" borderId="10" xfId="53" applyNumberFormat="1" applyFont="1" applyBorder="1" applyAlignment="1">
      <alignment horizontal="center" vertical="top" wrapText="1"/>
      <protection/>
    </xf>
    <xf numFmtId="49" fontId="51" fillId="0" borderId="11" xfId="53" applyNumberFormat="1" applyFont="1" applyBorder="1" applyAlignment="1">
      <alignment horizontal="center" vertical="top" wrapText="1"/>
      <protection/>
    </xf>
    <xf numFmtId="4" fontId="49" fillId="0" borderId="10" xfId="53" applyNumberFormat="1" applyFont="1" applyBorder="1" applyAlignment="1">
      <alignment horizontal="center" vertical="top" wrapText="1"/>
      <protection/>
    </xf>
    <xf numFmtId="0" fontId="49" fillId="0" borderId="10" xfId="53" applyFont="1" applyBorder="1" applyAlignment="1">
      <alignment horizontal="left" vertical="top" wrapText="1"/>
      <protection/>
    </xf>
    <xf numFmtId="0" fontId="2" fillId="0" borderId="0" xfId="53" applyFont="1">
      <alignment/>
      <protection/>
    </xf>
    <xf numFmtId="10" fontId="49" fillId="0" borderId="10" xfId="53" applyNumberFormat="1" applyFont="1" applyBorder="1" applyAlignment="1">
      <alignment horizontal="center" vertical="top" wrapText="1"/>
      <protection/>
    </xf>
    <xf numFmtId="9" fontId="49" fillId="0" borderId="10" xfId="53" applyNumberFormat="1" applyFont="1" applyBorder="1" applyAlignment="1">
      <alignment horizontal="center" vertical="top" wrapText="1"/>
      <protection/>
    </xf>
    <xf numFmtId="0" fontId="4" fillId="0" borderId="0" xfId="53">
      <alignment/>
      <protection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vertical="center" wrapText="1"/>
    </xf>
    <xf numFmtId="0" fontId="30" fillId="3" borderId="13" xfId="0" applyFont="1" applyFill="1" applyBorder="1" applyAlignment="1">
      <alignment wrapText="1"/>
    </xf>
    <xf numFmtId="0" fontId="52" fillId="33" borderId="14" xfId="0" applyFont="1" applyFill="1" applyBorder="1" applyAlignment="1">
      <alignment horizontal="center" vertical="center"/>
    </xf>
    <xf numFmtId="0" fontId="52" fillId="0" borderId="13" xfId="0" applyFont="1" applyBorder="1" applyAlignment="1">
      <alignment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vertical="center"/>
    </xf>
    <xf numFmtId="0" fontId="52" fillId="33" borderId="15" xfId="0" applyFont="1" applyFill="1" applyBorder="1" applyAlignment="1">
      <alignment horizontal="center" vertical="center"/>
    </xf>
    <xf numFmtId="0" fontId="3" fillId="0" borderId="0" xfId="55" applyFont="1" applyAlignment="1">
      <alignment horizontal="right"/>
      <protection/>
    </xf>
    <xf numFmtId="0" fontId="3" fillId="0" borderId="0" xfId="55" applyFont="1">
      <alignment/>
      <protection/>
    </xf>
    <xf numFmtId="0" fontId="0" fillId="0" borderId="0" xfId="55">
      <alignment/>
      <protection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49" fontId="30" fillId="8" borderId="22" xfId="54" applyNumberFormat="1" applyFill="1" applyBorder="1" applyAlignment="1">
      <alignment horizontal="left" vertical="center"/>
      <protection/>
    </xf>
    <xf numFmtId="49" fontId="30" fillId="8" borderId="23" xfId="54" applyNumberFormat="1" applyFill="1" applyBorder="1" applyAlignment="1">
      <alignment horizontal="left" vertical="center"/>
      <protection/>
    </xf>
    <xf numFmtId="49" fontId="30" fillId="8" borderId="24" xfId="54" applyNumberFormat="1" applyFill="1" applyBorder="1" applyAlignment="1">
      <alignment horizontal="left" vertical="center"/>
      <protection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50" fillId="0" borderId="28" xfId="53" applyFont="1" applyBorder="1" applyAlignment="1">
      <alignment horizontal="center" vertical="top" wrapText="1"/>
      <protection/>
    </xf>
    <xf numFmtId="0" fontId="50" fillId="0" borderId="29" xfId="53" applyFont="1" applyBorder="1" applyAlignment="1">
      <alignment horizontal="center" vertical="top" wrapText="1"/>
      <protection/>
    </xf>
    <xf numFmtId="0" fontId="50" fillId="0" borderId="30" xfId="53" applyFont="1" applyBorder="1" applyAlignment="1">
      <alignment horizontal="center" vertical="top" wrapText="1"/>
      <protection/>
    </xf>
    <xf numFmtId="0" fontId="49" fillId="0" borderId="28" xfId="53" applyFont="1" applyBorder="1" applyAlignment="1">
      <alignment horizontal="center" vertical="top" wrapText="1"/>
      <protection/>
    </xf>
    <xf numFmtId="0" fontId="49" fillId="0" borderId="30" xfId="53" applyFont="1" applyBorder="1" applyAlignment="1">
      <alignment horizontal="center" vertical="top" wrapText="1"/>
      <protection/>
    </xf>
    <xf numFmtId="0" fontId="53" fillId="0" borderId="0" xfId="53" applyFont="1" applyAlignment="1">
      <alignment horizontal="center" vertical="top" wrapText="1"/>
      <protection/>
    </xf>
    <xf numFmtId="0" fontId="53" fillId="0" borderId="0" xfId="53" applyFont="1" applyAlignment="1">
      <alignment horizontal="left" vertical="top" wrapText="1"/>
      <protection/>
    </xf>
    <xf numFmtId="0" fontId="50" fillId="0" borderId="31" xfId="53" applyFont="1" applyBorder="1" applyAlignment="1">
      <alignment horizontal="center" vertical="center" wrapText="1"/>
      <protection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28" xfId="53" applyFont="1" applyBorder="1" applyAlignment="1">
      <alignment horizontal="center" vertical="center" wrapText="1"/>
      <protection/>
    </xf>
    <xf numFmtId="0" fontId="50" fillId="0" borderId="30" xfId="53" applyFont="1" applyBorder="1" applyAlignment="1">
      <alignment horizontal="center" vertical="center" wrapText="1"/>
      <protection/>
    </xf>
    <xf numFmtId="0" fontId="54" fillId="0" borderId="0" xfId="53" applyFont="1" applyAlignment="1">
      <alignment horizontal="center" vertical="center" wrapText="1"/>
      <protection/>
    </xf>
    <xf numFmtId="0" fontId="54" fillId="0" borderId="0" xfId="53" applyFont="1" applyAlignment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УНДАМЕНТ ОГРАЖДЕНИЯ 01=ОБЩЕСТ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showGridLines="0" tabSelected="1" zoomScale="85" zoomScaleNormal="85" zoomScalePageLayoutView="0" workbookViewId="0" topLeftCell="A79">
      <selection activeCell="A9" sqref="A9:H9"/>
    </sheetView>
  </sheetViews>
  <sheetFormatPr defaultColWidth="9.33203125" defaultRowHeight="12.75"/>
  <cols>
    <col min="1" max="1" width="7.5" style="1" customWidth="1"/>
    <col min="2" max="2" width="13.16015625" style="1" customWidth="1"/>
    <col min="3" max="3" width="41.33203125" style="1" customWidth="1"/>
    <col min="4" max="5" width="10.5" style="1" customWidth="1"/>
    <col min="6" max="6" width="11" style="1" customWidth="1"/>
    <col min="7" max="7" width="12.16015625" style="1" customWidth="1"/>
    <col min="8" max="8" width="13.83203125" style="1" customWidth="1"/>
    <col min="9" max="16384" width="9.33203125" style="1" customWidth="1"/>
  </cols>
  <sheetData>
    <row r="1" spans="1:8" ht="29.25" customHeight="1">
      <c r="A1" s="51" t="s">
        <v>101</v>
      </c>
      <c r="B1" s="51"/>
      <c r="C1" s="51"/>
      <c r="D1" s="51"/>
      <c r="E1" s="51"/>
      <c r="F1" s="51"/>
      <c r="G1" s="51"/>
      <c r="H1" s="51"/>
    </row>
    <row r="2" spans="1:8" ht="29.25" customHeight="1">
      <c r="A2" s="56" t="s">
        <v>136</v>
      </c>
      <c r="B2" s="56"/>
      <c r="C2" s="56"/>
      <c r="D2" s="56"/>
      <c r="E2" s="56"/>
      <c r="F2" s="56"/>
      <c r="G2" s="56"/>
      <c r="H2" s="56"/>
    </row>
    <row r="3" spans="1:8" ht="12.75">
      <c r="A3" s="50"/>
      <c r="B3" s="50"/>
      <c r="C3" s="50"/>
      <c r="D3" s="50"/>
      <c r="E3" s="50"/>
      <c r="F3" s="50"/>
      <c r="G3" s="50"/>
      <c r="H3" s="50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5.75" customHeight="1">
      <c r="A5" s="50" t="s">
        <v>100</v>
      </c>
      <c r="B5" s="50"/>
      <c r="C5" s="50"/>
      <c r="D5" s="50"/>
      <c r="E5" s="50"/>
      <c r="F5" s="50"/>
      <c r="G5" s="50"/>
      <c r="H5" s="50"/>
    </row>
    <row r="6" spans="1:8" ht="28.5" customHeight="1">
      <c r="A6" s="50"/>
      <c r="B6" s="50"/>
      <c r="C6" s="50"/>
      <c r="D6" s="50"/>
      <c r="E6" s="50"/>
      <c r="F6" s="50"/>
      <c r="G6" s="50"/>
      <c r="H6" s="50"/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50"/>
      <c r="B8" s="50"/>
      <c r="C8" s="50"/>
      <c r="D8" s="50"/>
      <c r="E8" s="50"/>
      <c r="F8" s="50"/>
      <c r="G8" s="50"/>
      <c r="H8" s="50"/>
    </row>
    <row r="9" spans="1:8" ht="15.75" customHeight="1">
      <c r="A9" s="51" t="s">
        <v>99</v>
      </c>
      <c r="B9" s="51"/>
      <c r="C9" s="51"/>
      <c r="D9" s="51"/>
      <c r="E9" s="51"/>
      <c r="F9" s="51"/>
      <c r="G9" s="51"/>
      <c r="H9" s="51"/>
    </row>
    <row r="11" spans="1:8" ht="12.75">
      <c r="A11" s="52" t="s">
        <v>1</v>
      </c>
      <c r="B11" s="52" t="s">
        <v>2</v>
      </c>
      <c r="C11" s="52" t="s">
        <v>98</v>
      </c>
      <c r="D11" s="52" t="s">
        <v>3</v>
      </c>
      <c r="E11" s="54" t="s">
        <v>4</v>
      </c>
      <c r="F11" s="55"/>
      <c r="G11" s="52" t="s">
        <v>5</v>
      </c>
      <c r="H11" s="52" t="s">
        <v>6</v>
      </c>
    </row>
    <row r="12" spans="1:8" ht="25.5" customHeight="1">
      <c r="A12" s="53"/>
      <c r="B12" s="53"/>
      <c r="C12" s="53"/>
      <c r="D12" s="53"/>
      <c r="E12" s="7" t="s">
        <v>97</v>
      </c>
      <c r="F12" s="7" t="s">
        <v>96</v>
      </c>
      <c r="G12" s="53"/>
      <c r="H12" s="53"/>
    </row>
    <row r="13" spans="1:8" ht="12.75">
      <c r="A13" s="8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</row>
    <row r="14" spans="1:8" ht="12.75">
      <c r="A14" s="8"/>
      <c r="B14" s="45"/>
      <c r="C14" s="46"/>
      <c r="D14" s="46"/>
      <c r="E14" s="46"/>
      <c r="F14" s="46"/>
      <c r="G14" s="47"/>
      <c r="H14" s="7"/>
    </row>
    <row r="15" spans="1:8" ht="12.75">
      <c r="A15" s="8"/>
      <c r="B15" s="45" t="s">
        <v>95</v>
      </c>
      <c r="C15" s="46"/>
      <c r="D15" s="46"/>
      <c r="E15" s="46"/>
      <c r="F15" s="46"/>
      <c r="G15" s="47"/>
      <c r="H15" s="7"/>
    </row>
    <row r="16" spans="1:8" ht="12.75">
      <c r="A16" s="6"/>
      <c r="B16" s="5" t="s">
        <v>94</v>
      </c>
      <c r="C16" s="17" t="s">
        <v>93</v>
      </c>
      <c r="D16" s="3" t="s">
        <v>92</v>
      </c>
      <c r="E16" s="48">
        <v>28</v>
      </c>
      <c r="F16" s="49"/>
      <c r="G16" s="16"/>
      <c r="H16" s="2">
        <f>G16*E16</f>
        <v>0</v>
      </c>
    </row>
    <row r="17" spans="1:8" ht="12.75">
      <c r="A17" s="15"/>
      <c r="B17" s="14" t="s">
        <v>7</v>
      </c>
      <c r="C17" s="13" t="s">
        <v>8</v>
      </c>
      <c r="D17" s="12" t="s">
        <v>9</v>
      </c>
      <c r="E17" s="11">
        <v>15</v>
      </c>
      <c r="F17" s="11">
        <f>E16*E17</f>
        <v>420</v>
      </c>
      <c r="G17" s="10"/>
      <c r="H17" s="9">
        <f>G17*F17</f>
        <v>0</v>
      </c>
    </row>
    <row r="18" spans="1:8" ht="12.75">
      <c r="A18" s="6"/>
      <c r="B18" s="5" t="s">
        <v>48</v>
      </c>
      <c r="C18" s="17" t="s">
        <v>102</v>
      </c>
      <c r="D18" s="3" t="s">
        <v>14</v>
      </c>
      <c r="E18" s="48">
        <v>28</v>
      </c>
      <c r="F18" s="49"/>
      <c r="G18" s="16"/>
      <c r="H18" s="2">
        <f>G18*E18</f>
        <v>0</v>
      </c>
    </row>
    <row r="19" spans="1:8" ht="20.25">
      <c r="A19" s="6"/>
      <c r="B19" s="5" t="s">
        <v>91</v>
      </c>
      <c r="C19" s="17" t="s">
        <v>90</v>
      </c>
      <c r="D19" s="3" t="s">
        <v>14</v>
      </c>
      <c r="E19" s="48">
        <v>1</v>
      </c>
      <c r="F19" s="49"/>
      <c r="G19" s="16"/>
      <c r="H19" s="2">
        <f>G19*E19</f>
        <v>0</v>
      </c>
    </row>
    <row r="20" spans="1:8" ht="12.75">
      <c r="A20" s="15"/>
      <c r="B20" s="14" t="s">
        <v>7</v>
      </c>
      <c r="C20" s="13" t="s">
        <v>8</v>
      </c>
      <c r="D20" s="12" t="s">
        <v>9</v>
      </c>
      <c r="E20" s="11">
        <v>2</v>
      </c>
      <c r="F20" s="11">
        <f>E19*E20</f>
        <v>2</v>
      </c>
      <c r="G20" s="10"/>
      <c r="H20" s="9">
        <f>G20*F20</f>
        <v>0</v>
      </c>
    </row>
    <row r="21" spans="1:8" ht="12.75">
      <c r="A21" s="15"/>
      <c r="B21" s="14" t="s">
        <v>89</v>
      </c>
      <c r="C21" s="13" t="s">
        <v>88</v>
      </c>
      <c r="D21" s="12" t="s">
        <v>29</v>
      </c>
      <c r="E21" s="11">
        <v>0.051</v>
      </c>
      <c r="F21" s="11">
        <f>E19*E21</f>
        <v>0.051</v>
      </c>
      <c r="G21" s="10"/>
      <c r="H21" s="9">
        <f>G21*F21</f>
        <v>0</v>
      </c>
    </row>
    <row r="22" spans="1:8" ht="20.25">
      <c r="A22" s="15"/>
      <c r="B22" s="14" t="s">
        <v>27</v>
      </c>
      <c r="C22" s="13" t="s">
        <v>28</v>
      </c>
      <c r="D22" s="12" t="s">
        <v>29</v>
      </c>
      <c r="E22" s="11">
        <v>0.0004</v>
      </c>
      <c r="F22" s="11">
        <f>E19*E22</f>
        <v>0.0004</v>
      </c>
      <c r="G22" s="10"/>
      <c r="H22" s="9">
        <f>G22*F22</f>
        <v>0</v>
      </c>
    </row>
    <row r="23" spans="1:8" ht="12.75">
      <c r="A23" s="6"/>
      <c r="B23" s="5" t="s">
        <v>49</v>
      </c>
      <c r="C23" s="17" t="s">
        <v>106</v>
      </c>
      <c r="D23" s="3" t="s">
        <v>14</v>
      </c>
      <c r="E23" s="48">
        <v>1</v>
      </c>
      <c r="F23" s="49"/>
      <c r="G23" s="16"/>
      <c r="H23" s="2">
        <f>G23*E23</f>
        <v>0</v>
      </c>
    </row>
    <row r="24" spans="1:8" ht="12.75">
      <c r="A24" s="6"/>
      <c r="B24" s="5" t="s">
        <v>49</v>
      </c>
      <c r="C24" s="17" t="s">
        <v>107</v>
      </c>
      <c r="D24" s="3" t="s">
        <v>14</v>
      </c>
      <c r="E24" s="48">
        <v>1</v>
      </c>
      <c r="F24" s="49"/>
      <c r="G24" s="16"/>
      <c r="H24" s="2">
        <f>G24*E24</f>
        <v>0</v>
      </c>
    </row>
    <row r="25" spans="1:8" ht="30">
      <c r="A25" s="6"/>
      <c r="B25" s="5" t="s">
        <v>87</v>
      </c>
      <c r="C25" s="17" t="s">
        <v>86</v>
      </c>
      <c r="D25" s="3" t="s">
        <v>14</v>
      </c>
      <c r="E25" s="48">
        <v>1</v>
      </c>
      <c r="F25" s="49"/>
      <c r="G25" s="16"/>
      <c r="H25" s="2">
        <f>G25*E25</f>
        <v>0</v>
      </c>
    </row>
    <row r="26" spans="1:8" ht="12.75">
      <c r="A26" s="15"/>
      <c r="B26" s="14" t="s">
        <v>7</v>
      </c>
      <c r="C26" s="13" t="s">
        <v>8</v>
      </c>
      <c r="D26" s="12" t="s">
        <v>9</v>
      </c>
      <c r="E26" s="11">
        <v>36</v>
      </c>
      <c r="F26" s="11">
        <f>E25*E26</f>
        <v>36</v>
      </c>
      <c r="G26" s="10"/>
      <c r="H26" s="9">
        <f>G26*F26</f>
        <v>0</v>
      </c>
    </row>
    <row r="27" spans="1:8" ht="12.75">
      <c r="A27" s="6"/>
      <c r="B27" s="5" t="s">
        <v>50</v>
      </c>
      <c r="C27" s="17" t="s">
        <v>111</v>
      </c>
      <c r="D27" s="3" t="s">
        <v>14</v>
      </c>
      <c r="E27" s="48">
        <v>1</v>
      </c>
      <c r="F27" s="49"/>
      <c r="G27" s="16"/>
      <c r="H27" s="2">
        <f>G27*E27</f>
        <v>0</v>
      </c>
    </row>
    <row r="28" spans="1:8" ht="30">
      <c r="A28" s="6"/>
      <c r="B28" s="5" t="s">
        <v>85</v>
      </c>
      <c r="C28" s="17" t="s">
        <v>84</v>
      </c>
      <c r="D28" s="3" t="s">
        <v>14</v>
      </c>
      <c r="E28" s="48">
        <v>5</v>
      </c>
      <c r="F28" s="49"/>
      <c r="G28" s="16"/>
      <c r="H28" s="2">
        <f>G28*E28</f>
        <v>0</v>
      </c>
    </row>
    <row r="29" spans="1:8" ht="12.75">
      <c r="A29" s="15"/>
      <c r="B29" s="14" t="s">
        <v>7</v>
      </c>
      <c r="C29" s="13" t="s">
        <v>8</v>
      </c>
      <c r="D29" s="12" t="s">
        <v>9</v>
      </c>
      <c r="E29" s="11">
        <v>2.29</v>
      </c>
      <c r="F29" s="11">
        <f>E28*E29</f>
        <v>11.45</v>
      </c>
      <c r="G29" s="10"/>
      <c r="H29" s="9">
        <f>G29*F29</f>
        <v>0</v>
      </c>
    </row>
    <row r="30" spans="1:8" ht="12.75">
      <c r="A30" s="15"/>
      <c r="B30" s="14" t="s">
        <v>71</v>
      </c>
      <c r="C30" s="13" t="s">
        <v>70</v>
      </c>
      <c r="D30" s="12" t="s">
        <v>9</v>
      </c>
      <c r="E30" s="11">
        <v>0.09</v>
      </c>
      <c r="F30" s="11">
        <f>E28*E30</f>
        <v>0.44999999999999996</v>
      </c>
      <c r="G30" s="10">
        <v>0</v>
      </c>
      <c r="H30" s="9">
        <v>0</v>
      </c>
    </row>
    <row r="31" spans="1:8" ht="12.75">
      <c r="A31" s="6"/>
      <c r="B31" s="5" t="s">
        <v>51</v>
      </c>
      <c r="C31" s="17" t="s">
        <v>103</v>
      </c>
      <c r="D31" s="3" t="s">
        <v>14</v>
      </c>
      <c r="E31" s="48">
        <v>10</v>
      </c>
      <c r="F31" s="49"/>
      <c r="G31" s="16"/>
      <c r="H31" s="2">
        <f>G31*E31</f>
        <v>0</v>
      </c>
    </row>
    <row r="32" spans="1:8" ht="30">
      <c r="A32" s="6"/>
      <c r="B32" s="5" t="s">
        <v>80</v>
      </c>
      <c r="C32" s="17" t="s">
        <v>83</v>
      </c>
      <c r="D32" s="3" t="s">
        <v>14</v>
      </c>
      <c r="E32" s="48">
        <v>10</v>
      </c>
      <c r="F32" s="49"/>
      <c r="G32" s="16"/>
      <c r="H32" s="2">
        <f>G32*E32</f>
        <v>0</v>
      </c>
    </row>
    <row r="33" spans="1:8" ht="12.75">
      <c r="A33" s="15"/>
      <c r="B33" s="14" t="s">
        <v>7</v>
      </c>
      <c r="C33" s="13" t="s">
        <v>8</v>
      </c>
      <c r="D33" s="12" t="s">
        <v>9</v>
      </c>
      <c r="E33" s="11">
        <v>1.03</v>
      </c>
      <c r="F33" s="11">
        <f>E32*E33</f>
        <v>10.3</v>
      </c>
      <c r="G33" s="10"/>
      <c r="H33" s="9">
        <f>G33*F33</f>
        <v>0</v>
      </c>
    </row>
    <row r="34" spans="1:8" ht="12.75">
      <c r="A34" s="15"/>
      <c r="B34" s="14" t="s">
        <v>71</v>
      </c>
      <c r="C34" s="13" t="s">
        <v>70</v>
      </c>
      <c r="D34" s="12" t="s">
        <v>9</v>
      </c>
      <c r="E34" s="11">
        <v>0.01</v>
      </c>
      <c r="F34" s="11">
        <f>E32*E34</f>
        <v>0.1</v>
      </c>
      <c r="G34" s="10">
        <v>0</v>
      </c>
      <c r="H34" s="9">
        <v>0</v>
      </c>
    </row>
    <row r="35" spans="1:8" ht="20.25">
      <c r="A35" s="6"/>
      <c r="B35" s="5" t="s">
        <v>82</v>
      </c>
      <c r="C35" s="17" t="s">
        <v>81</v>
      </c>
      <c r="D35" s="3" t="s">
        <v>14</v>
      </c>
      <c r="E35" s="48">
        <f>E37</f>
        <v>3</v>
      </c>
      <c r="F35" s="49"/>
      <c r="G35" s="16"/>
      <c r="H35" s="2">
        <f>G35*E35</f>
        <v>0</v>
      </c>
    </row>
    <row r="36" spans="1:8" ht="12.75">
      <c r="A36" s="15"/>
      <c r="B36" s="14" t="s">
        <v>7</v>
      </c>
      <c r="C36" s="13" t="s">
        <v>8</v>
      </c>
      <c r="D36" s="12" t="s">
        <v>9</v>
      </c>
      <c r="E36" s="11">
        <v>1.03</v>
      </c>
      <c r="F36" s="11">
        <f>E35*E36</f>
        <v>3.09</v>
      </c>
      <c r="G36" s="10"/>
      <c r="H36" s="9">
        <f>G36*F36</f>
        <v>0</v>
      </c>
    </row>
    <row r="37" spans="1:8" ht="12.75">
      <c r="A37" s="6"/>
      <c r="B37" s="5" t="s">
        <v>52</v>
      </c>
      <c r="C37" s="17" t="s">
        <v>104</v>
      </c>
      <c r="D37" s="3" t="s">
        <v>14</v>
      </c>
      <c r="E37" s="48">
        <v>3</v>
      </c>
      <c r="F37" s="49"/>
      <c r="G37" s="16"/>
      <c r="H37" s="2">
        <f>G37*E37</f>
        <v>0</v>
      </c>
    </row>
    <row r="38" spans="1:8" ht="20.25">
      <c r="A38" s="6"/>
      <c r="B38" s="5" t="s">
        <v>80</v>
      </c>
      <c r="C38" s="17" t="s">
        <v>79</v>
      </c>
      <c r="D38" s="3" t="s">
        <v>14</v>
      </c>
      <c r="E38" s="48">
        <v>4</v>
      </c>
      <c r="F38" s="49"/>
      <c r="G38" s="16"/>
      <c r="H38" s="2">
        <f>G38*E38</f>
        <v>0</v>
      </c>
    </row>
    <row r="39" spans="1:8" ht="12.75">
      <c r="A39" s="15"/>
      <c r="B39" s="14" t="s">
        <v>7</v>
      </c>
      <c r="C39" s="13" t="s">
        <v>8</v>
      </c>
      <c r="D39" s="12" t="s">
        <v>9</v>
      </c>
      <c r="E39" s="11">
        <v>1.03</v>
      </c>
      <c r="F39" s="11">
        <f>E38*E39</f>
        <v>4.12</v>
      </c>
      <c r="G39" s="10"/>
      <c r="H39" s="9">
        <f>G39*F39</f>
        <v>0</v>
      </c>
    </row>
    <row r="40" spans="1:8" ht="12.75">
      <c r="A40" s="15"/>
      <c r="B40" s="14" t="s">
        <v>71</v>
      </c>
      <c r="C40" s="13" t="s">
        <v>70</v>
      </c>
      <c r="D40" s="12" t="s">
        <v>9</v>
      </c>
      <c r="E40" s="11">
        <v>0.01</v>
      </c>
      <c r="F40" s="11">
        <f>E38*E40</f>
        <v>0.04</v>
      </c>
      <c r="G40" s="10">
        <v>0</v>
      </c>
      <c r="H40" s="9">
        <v>0</v>
      </c>
    </row>
    <row r="41" spans="1:8" ht="12.75">
      <c r="A41" s="6"/>
      <c r="B41" s="5" t="s">
        <v>53</v>
      </c>
      <c r="C41" s="17" t="s">
        <v>112</v>
      </c>
      <c r="D41" s="3" t="s">
        <v>14</v>
      </c>
      <c r="E41" s="48">
        <v>4</v>
      </c>
      <c r="F41" s="49"/>
      <c r="G41" s="16"/>
      <c r="H41" s="2">
        <f>G41*E41</f>
        <v>0</v>
      </c>
    </row>
    <row r="42" spans="1:8" ht="20.25">
      <c r="A42" s="6"/>
      <c r="B42" s="5" t="s">
        <v>78</v>
      </c>
      <c r="C42" s="17" t="s">
        <v>77</v>
      </c>
      <c r="D42" s="3" t="s">
        <v>14</v>
      </c>
      <c r="E42" s="48">
        <f>E44</f>
        <v>6</v>
      </c>
      <c r="F42" s="49"/>
      <c r="G42" s="16"/>
      <c r="H42" s="2">
        <f>G42*E42</f>
        <v>0</v>
      </c>
    </row>
    <row r="43" spans="1:8" ht="12.75">
      <c r="A43" s="15"/>
      <c r="B43" s="14" t="s">
        <v>7</v>
      </c>
      <c r="C43" s="13" t="s">
        <v>8</v>
      </c>
      <c r="D43" s="12" t="s">
        <v>9</v>
      </c>
      <c r="E43" s="11">
        <v>32</v>
      </c>
      <c r="F43" s="11">
        <f>E42*E43</f>
        <v>192</v>
      </c>
      <c r="G43" s="10"/>
      <c r="H43" s="9">
        <f>G43*F43</f>
        <v>0</v>
      </c>
    </row>
    <row r="44" spans="1:8" ht="20.25">
      <c r="A44" s="6"/>
      <c r="B44" s="5" t="s">
        <v>54</v>
      </c>
      <c r="C44" s="17" t="s">
        <v>105</v>
      </c>
      <c r="D44" s="3" t="s">
        <v>14</v>
      </c>
      <c r="E44" s="48">
        <v>6</v>
      </c>
      <c r="F44" s="49"/>
      <c r="G44" s="16"/>
      <c r="H44" s="2">
        <f>G44*E44</f>
        <v>0</v>
      </c>
    </row>
    <row r="45" spans="1:8" ht="40.5">
      <c r="A45" s="6"/>
      <c r="B45" s="5" t="s">
        <v>76</v>
      </c>
      <c r="C45" s="17" t="s">
        <v>75</v>
      </c>
      <c r="D45" s="3" t="s">
        <v>72</v>
      </c>
      <c r="E45" s="48">
        <v>57</v>
      </c>
      <c r="F45" s="49"/>
      <c r="G45" s="16"/>
      <c r="H45" s="2">
        <f>G45*E45</f>
        <v>0</v>
      </c>
    </row>
    <row r="46" spans="1:8" ht="12.75">
      <c r="A46" s="15"/>
      <c r="B46" s="14" t="s">
        <v>7</v>
      </c>
      <c r="C46" s="13" t="s">
        <v>8</v>
      </c>
      <c r="D46" s="12" t="s">
        <v>9</v>
      </c>
      <c r="E46" s="11">
        <v>15.2</v>
      </c>
      <c r="F46" s="11">
        <f>E45*E46</f>
        <v>866.4</v>
      </c>
      <c r="G46" s="10"/>
      <c r="H46" s="9">
        <f>G46*F46</f>
        <v>0</v>
      </c>
    </row>
    <row r="47" spans="1:8" ht="12.75">
      <c r="A47" s="15"/>
      <c r="B47" s="14" t="s">
        <v>71</v>
      </c>
      <c r="C47" s="13" t="s">
        <v>70</v>
      </c>
      <c r="D47" s="12" t="s">
        <v>9</v>
      </c>
      <c r="E47" s="11">
        <v>0.05</v>
      </c>
      <c r="F47" s="11">
        <f>E45*E47</f>
        <v>2.85</v>
      </c>
      <c r="G47" s="10">
        <v>0</v>
      </c>
      <c r="H47" s="9">
        <v>0</v>
      </c>
    </row>
    <row r="48" spans="1:8" ht="12.75">
      <c r="A48" s="15"/>
      <c r="B48" s="14" t="s">
        <v>10</v>
      </c>
      <c r="C48" s="13" t="s">
        <v>11</v>
      </c>
      <c r="D48" s="12" t="s">
        <v>12</v>
      </c>
      <c r="E48" s="11">
        <v>4.84</v>
      </c>
      <c r="F48" s="11">
        <f>E45*E48</f>
        <v>275.88</v>
      </c>
      <c r="G48" s="10"/>
      <c r="H48" s="9">
        <f>G48*F48</f>
        <v>0</v>
      </c>
    </row>
    <row r="49" spans="1:8" ht="12.75">
      <c r="A49" s="15"/>
      <c r="B49" s="14" t="s">
        <v>35</v>
      </c>
      <c r="C49" s="13" t="s">
        <v>36</v>
      </c>
      <c r="D49" s="12" t="s">
        <v>14</v>
      </c>
      <c r="E49" s="11">
        <v>175</v>
      </c>
      <c r="F49" s="11">
        <f>E45*E49</f>
        <v>9975</v>
      </c>
      <c r="G49" s="10"/>
      <c r="H49" s="9">
        <f>G49*F49</f>
        <v>0</v>
      </c>
    </row>
    <row r="50" spans="1:8" ht="12.75">
      <c r="A50" s="6"/>
      <c r="B50" s="5" t="s">
        <v>15</v>
      </c>
      <c r="C50" s="17" t="s">
        <v>16</v>
      </c>
      <c r="D50" s="3" t="s">
        <v>17</v>
      </c>
      <c r="E50" s="48">
        <v>5700</v>
      </c>
      <c r="F50" s="49"/>
      <c r="G50" s="16"/>
      <c r="H50" s="2">
        <f>G50*E50</f>
        <v>0</v>
      </c>
    </row>
    <row r="51" spans="1:8" ht="12.75">
      <c r="A51" s="6"/>
      <c r="B51" s="5" t="s">
        <v>18</v>
      </c>
      <c r="C51" s="17" t="s">
        <v>19</v>
      </c>
      <c r="D51" s="3" t="s">
        <v>14</v>
      </c>
      <c r="E51" s="48">
        <v>11400</v>
      </c>
      <c r="F51" s="49"/>
      <c r="G51" s="16"/>
      <c r="H51" s="2">
        <f>G51*E51</f>
        <v>0</v>
      </c>
    </row>
    <row r="52" spans="1:8" ht="40.5">
      <c r="A52" s="6"/>
      <c r="B52" s="5" t="s">
        <v>74</v>
      </c>
      <c r="C52" s="17" t="s">
        <v>73</v>
      </c>
      <c r="D52" s="3" t="s">
        <v>72</v>
      </c>
      <c r="E52" s="48">
        <v>57</v>
      </c>
      <c r="F52" s="49"/>
      <c r="G52" s="16"/>
      <c r="H52" s="2">
        <f>G52*E52</f>
        <v>0</v>
      </c>
    </row>
    <row r="53" spans="1:8" ht="12.75">
      <c r="A53" s="15"/>
      <c r="B53" s="14" t="s">
        <v>7</v>
      </c>
      <c r="C53" s="13" t="s">
        <v>8</v>
      </c>
      <c r="D53" s="12" t="s">
        <v>9</v>
      </c>
      <c r="E53" s="11">
        <v>6.74</v>
      </c>
      <c r="F53" s="11">
        <f>E52*E53</f>
        <v>384.18</v>
      </c>
      <c r="G53" s="10"/>
      <c r="H53" s="9">
        <f>G53*F53</f>
        <v>0</v>
      </c>
    </row>
    <row r="54" spans="1:8" ht="12.75">
      <c r="A54" s="15"/>
      <c r="B54" s="14" t="s">
        <v>71</v>
      </c>
      <c r="C54" s="13" t="s">
        <v>70</v>
      </c>
      <c r="D54" s="12" t="s">
        <v>9</v>
      </c>
      <c r="E54" s="11">
        <v>0.04</v>
      </c>
      <c r="F54" s="11">
        <f>E52*E54</f>
        <v>2.2800000000000002</v>
      </c>
      <c r="G54" s="10">
        <v>0</v>
      </c>
      <c r="H54" s="9">
        <v>0</v>
      </c>
    </row>
    <row r="55" spans="1:8" ht="12.75">
      <c r="A55" s="15"/>
      <c r="B55" s="14" t="s">
        <v>32</v>
      </c>
      <c r="C55" s="13" t="s">
        <v>33</v>
      </c>
      <c r="D55" s="12" t="s">
        <v>34</v>
      </c>
      <c r="E55" s="11">
        <v>0.02</v>
      </c>
      <c r="F55" s="11">
        <f>E52*E55</f>
        <v>1.1400000000000001</v>
      </c>
      <c r="G55" s="10"/>
      <c r="H55" s="9">
        <f>G55*F55</f>
        <v>0</v>
      </c>
    </row>
    <row r="56" spans="1:8" ht="12.75">
      <c r="A56" s="15"/>
      <c r="B56" s="14" t="s">
        <v>37</v>
      </c>
      <c r="C56" s="13" t="s">
        <v>38</v>
      </c>
      <c r="D56" s="12" t="s">
        <v>34</v>
      </c>
      <c r="E56" s="11">
        <v>0.31</v>
      </c>
      <c r="F56" s="11">
        <f>E52*E56</f>
        <v>17.669999999999998</v>
      </c>
      <c r="G56" s="10">
        <v>0</v>
      </c>
      <c r="H56" s="9">
        <v>0</v>
      </c>
    </row>
    <row r="57" spans="1:8" ht="40.5">
      <c r="A57" s="15"/>
      <c r="B57" s="14" t="s">
        <v>39</v>
      </c>
      <c r="C57" s="13" t="s">
        <v>40</v>
      </c>
      <c r="D57" s="12" t="s">
        <v>22</v>
      </c>
      <c r="E57" s="11">
        <v>0.16</v>
      </c>
      <c r="F57" s="11">
        <f>E52*E57</f>
        <v>9.120000000000001</v>
      </c>
      <c r="G57" s="10"/>
      <c r="H57" s="9">
        <f>G57*F57</f>
        <v>0</v>
      </c>
    </row>
    <row r="58" spans="1:8" ht="30">
      <c r="A58" s="6"/>
      <c r="B58" s="5" t="s">
        <v>44</v>
      </c>
      <c r="C58" s="17" t="s">
        <v>45</v>
      </c>
      <c r="D58" s="3" t="s">
        <v>17</v>
      </c>
      <c r="E58" s="48">
        <v>4200</v>
      </c>
      <c r="F58" s="49"/>
      <c r="G58" s="16"/>
      <c r="H58" s="2">
        <f>G58*E58</f>
        <v>0</v>
      </c>
    </row>
    <row r="59" spans="1:8" ht="12.75">
      <c r="A59" s="6"/>
      <c r="B59" s="5" t="s">
        <v>46</v>
      </c>
      <c r="C59" s="17" t="s">
        <v>47</v>
      </c>
      <c r="D59" s="3" t="s">
        <v>17</v>
      </c>
      <c r="E59" s="48">
        <v>1500</v>
      </c>
      <c r="F59" s="49"/>
      <c r="G59" s="16"/>
      <c r="H59" s="2">
        <f>G59*E59</f>
        <v>0</v>
      </c>
    </row>
    <row r="60" spans="1:8" ht="12.75">
      <c r="A60" s="6"/>
      <c r="B60" s="5" t="s">
        <v>20</v>
      </c>
      <c r="C60" s="17" t="s">
        <v>21</v>
      </c>
      <c r="D60" s="3" t="s">
        <v>22</v>
      </c>
      <c r="E60" s="48">
        <v>2</v>
      </c>
      <c r="F60" s="49"/>
      <c r="G60" s="16"/>
      <c r="H60" s="2">
        <f>G60*E60</f>
        <v>0</v>
      </c>
    </row>
    <row r="61" spans="1:8" ht="51">
      <c r="A61" s="6"/>
      <c r="B61" s="5" t="s">
        <v>69</v>
      </c>
      <c r="C61" s="17" t="s">
        <v>68</v>
      </c>
      <c r="D61" s="3" t="s">
        <v>14</v>
      </c>
      <c r="E61" s="48">
        <v>81.6</v>
      </c>
      <c r="F61" s="49"/>
      <c r="G61" s="16"/>
      <c r="H61" s="2">
        <f>G61*E61</f>
        <v>0</v>
      </c>
    </row>
    <row r="62" spans="1:8" ht="12.75">
      <c r="A62" s="15"/>
      <c r="B62" s="14" t="s">
        <v>7</v>
      </c>
      <c r="C62" s="13" t="s">
        <v>8</v>
      </c>
      <c r="D62" s="12" t="s">
        <v>9</v>
      </c>
      <c r="E62" s="11">
        <v>1.03</v>
      </c>
      <c r="F62" s="11">
        <f>E61*E62</f>
        <v>84.048</v>
      </c>
      <c r="G62" s="10"/>
      <c r="H62" s="9">
        <f>G62*F62</f>
        <v>0</v>
      </c>
    </row>
    <row r="63" spans="1:8" ht="12.75">
      <c r="A63" s="6"/>
      <c r="B63" s="5" t="s">
        <v>23</v>
      </c>
      <c r="C63" s="17" t="s">
        <v>24</v>
      </c>
      <c r="D63" s="3" t="s">
        <v>14</v>
      </c>
      <c r="E63" s="48">
        <v>70</v>
      </c>
      <c r="F63" s="49"/>
      <c r="G63" s="16"/>
      <c r="H63" s="2">
        <f>G63*E63</f>
        <v>0</v>
      </c>
    </row>
    <row r="64" spans="1:8" ht="12.75">
      <c r="A64" s="6"/>
      <c r="B64" s="5" t="s">
        <v>67</v>
      </c>
      <c r="C64" s="17" t="s">
        <v>26</v>
      </c>
      <c r="D64" s="3" t="s">
        <v>14</v>
      </c>
      <c r="E64" s="48">
        <v>28</v>
      </c>
      <c r="F64" s="49"/>
      <c r="G64" s="16"/>
      <c r="H64" s="2">
        <f>G64*E64</f>
        <v>0</v>
      </c>
    </row>
    <row r="65" spans="1:8" ht="12.75">
      <c r="A65" s="15"/>
      <c r="B65" s="14" t="s">
        <v>7</v>
      </c>
      <c r="C65" s="13" t="s">
        <v>8</v>
      </c>
      <c r="D65" s="12" t="s">
        <v>9</v>
      </c>
      <c r="E65" s="11">
        <v>0.5</v>
      </c>
      <c r="F65" s="11">
        <f>E64*E65</f>
        <v>14</v>
      </c>
      <c r="G65" s="10"/>
      <c r="H65" s="9">
        <f>G65*F65</f>
        <v>0</v>
      </c>
    </row>
    <row r="66" spans="1:8" ht="12.75">
      <c r="A66" s="15"/>
      <c r="B66" s="14" t="s">
        <v>30</v>
      </c>
      <c r="C66" s="13" t="s">
        <v>31</v>
      </c>
      <c r="D66" s="12" t="s">
        <v>29</v>
      </c>
      <c r="E66" s="11">
        <v>1E-05</v>
      </c>
      <c r="F66" s="11">
        <f>E64*E66</f>
        <v>0.00028000000000000003</v>
      </c>
      <c r="G66" s="10"/>
      <c r="H66" s="9">
        <f>G66*F66</f>
        <v>0</v>
      </c>
    </row>
    <row r="67" spans="1:8" ht="12.75">
      <c r="A67" s="6"/>
      <c r="B67" s="5" t="s">
        <v>25</v>
      </c>
      <c r="C67" s="17" t="s">
        <v>26</v>
      </c>
      <c r="D67" s="3" t="s">
        <v>14</v>
      </c>
      <c r="E67" s="48">
        <v>28</v>
      </c>
      <c r="F67" s="49"/>
      <c r="G67" s="16"/>
      <c r="H67" s="2">
        <f>G67*E67</f>
        <v>0</v>
      </c>
    </row>
    <row r="68" spans="1:8" ht="12.75">
      <c r="A68" s="6"/>
      <c r="B68" s="5" t="s">
        <v>25</v>
      </c>
      <c r="C68" s="17" t="s">
        <v>109</v>
      </c>
      <c r="D68" s="3" t="s">
        <v>14</v>
      </c>
      <c r="E68" s="48">
        <v>10</v>
      </c>
      <c r="F68" s="49"/>
      <c r="G68" s="16"/>
      <c r="H68" s="2">
        <f>G68*E68</f>
        <v>0</v>
      </c>
    </row>
    <row r="69" spans="1:8" ht="12.75">
      <c r="A69" s="6"/>
      <c r="B69" s="5" t="s">
        <v>25</v>
      </c>
      <c r="C69" s="17" t="s">
        <v>110</v>
      </c>
      <c r="D69" s="3" t="s">
        <v>14</v>
      </c>
      <c r="E69" s="48">
        <v>10</v>
      </c>
      <c r="F69" s="49"/>
      <c r="G69" s="16"/>
      <c r="H69" s="2">
        <f>G69*E69</f>
        <v>0</v>
      </c>
    </row>
    <row r="70" spans="1:8" ht="40.5">
      <c r="A70" s="6"/>
      <c r="B70" s="5" t="s">
        <v>66</v>
      </c>
      <c r="C70" s="17" t="s">
        <v>65</v>
      </c>
      <c r="D70" s="3" t="s">
        <v>14</v>
      </c>
      <c r="E70" s="48">
        <v>1</v>
      </c>
      <c r="F70" s="49"/>
      <c r="G70" s="16"/>
      <c r="H70" s="2">
        <f>G70*E70</f>
        <v>0</v>
      </c>
    </row>
    <row r="71" spans="1:8" ht="12.75">
      <c r="A71" s="15"/>
      <c r="B71" s="14" t="s">
        <v>7</v>
      </c>
      <c r="C71" s="13" t="s">
        <v>8</v>
      </c>
      <c r="D71" s="12" t="s">
        <v>9</v>
      </c>
      <c r="E71" s="11">
        <v>289</v>
      </c>
      <c r="F71" s="11">
        <f>E70*E71</f>
        <v>289</v>
      </c>
      <c r="G71" s="10"/>
      <c r="H71" s="9">
        <f>G71*F71</f>
        <v>0</v>
      </c>
    </row>
    <row r="72" spans="1:8" ht="12.75">
      <c r="A72" s="8"/>
      <c r="B72" s="45"/>
      <c r="C72" s="46"/>
      <c r="D72" s="46"/>
      <c r="E72" s="46"/>
      <c r="F72" s="46"/>
      <c r="G72" s="47"/>
      <c r="H72" s="7"/>
    </row>
    <row r="73" spans="1:8" ht="12.75">
      <c r="A73" s="8"/>
      <c r="B73" s="45"/>
      <c r="C73" s="46"/>
      <c r="D73" s="46"/>
      <c r="E73" s="46"/>
      <c r="F73" s="46"/>
      <c r="G73" s="47"/>
      <c r="H73" s="7"/>
    </row>
    <row r="74" spans="1:8" ht="12.75">
      <c r="A74" s="8"/>
      <c r="B74" s="45"/>
      <c r="C74" s="46"/>
      <c r="D74" s="46"/>
      <c r="E74" s="46"/>
      <c r="F74" s="46"/>
      <c r="G74" s="47"/>
      <c r="H74" s="7"/>
    </row>
    <row r="75" spans="1:8" ht="12.75">
      <c r="A75" s="6"/>
      <c r="B75" s="5"/>
      <c r="C75" s="4" t="s">
        <v>64</v>
      </c>
      <c r="D75" s="3"/>
      <c r="E75" s="3"/>
      <c r="F75" s="3"/>
      <c r="G75" s="3"/>
      <c r="H75" s="2"/>
    </row>
    <row r="76" spans="1:8" ht="12.75">
      <c r="A76" s="8"/>
      <c r="B76" s="45"/>
      <c r="C76" s="46"/>
      <c r="D76" s="46"/>
      <c r="E76" s="46"/>
      <c r="F76" s="46"/>
      <c r="G76" s="47"/>
      <c r="H76" s="7"/>
    </row>
    <row r="77" spans="1:8" ht="12.75">
      <c r="A77" s="6"/>
      <c r="B77" s="5"/>
      <c r="C77" s="4" t="s">
        <v>63</v>
      </c>
      <c r="D77" s="3"/>
      <c r="E77" s="3"/>
      <c r="F77" s="3"/>
      <c r="G77" s="3"/>
      <c r="H77" s="2"/>
    </row>
    <row r="78" spans="1:8" ht="12.75">
      <c r="A78" s="6"/>
      <c r="B78" s="5"/>
      <c r="C78" s="4" t="s">
        <v>62</v>
      </c>
      <c r="D78" s="3" t="s">
        <v>61</v>
      </c>
      <c r="E78" s="3"/>
      <c r="F78" s="3"/>
      <c r="G78" s="3"/>
      <c r="H78" s="2">
        <f>F71+F65+F62+F53+F46+F43+F39+F36+F33+F29+F26+F20+F17</f>
        <v>2316.5879999999997</v>
      </c>
    </row>
    <row r="79" spans="1:8" ht="12.75">
      <c r="A79" s="6"/>
      <c r="B79" s="5"/>
      <c r="C79" s="4" t="s">
        <v>60</v>
      </c>
      <c r="D79" s="3" t="s">
        <v>13</v>
      </c>
      <c r="E79" s="3"/>
      <c r="F79" s="3"/>
      <c r="G79" s="3"/>
      <c r="H79" s="2">
        <f>H78*G71</f>
        <v>0</v>
      </c>
    </row>
    <row r="80" spans="1:8" ht="12.75">
      <c r="A80" s="6"/>
      <c r="B80" s="5"/>
      <c r="C80" s="4" t="s">
        <v>59</v>
      </c>
      <c r="D80" s="3" t="s">
        <v>13</v>
      </c>
      <c r="E80" s="3"/>
      <c r="F80" s="3"/>
      <c r="G80" s="3"/>
      <c r="H80" s="2">
        <f>F48*G48</f>
        <v>0</v>
      </c>
    </row>
    <row r="81" spans="1:8" ht="12.75">
      <c r="A81" s="6"/>
      <c r="B81" s="5"/>
      <c r="C81" s="4" t="s">
        <v>58</v>
      </c>
      <c r="D81" s="3" t="s">
        <v>13</v>
      </c>
      <c r="E81" s="3"/>
      <c r="F81" s="3"/>
      <c r="G81" s="3"/>
      <c r="H81" s="2">
        <f>H67+H60+H59+H58+H51+H50+H24+H68</f>
        <v>0</v>
      </c>
    </row>
    <row r="82" spans="1:8" ht="12.75">
      <c r="A82" s="6"/>
      <c r="B82" s="5"/>
      <c r="C82" s="4" t="s">
        <v>0</v>
      </c>
      <c r="D82" s="3" t="s">
        <v>13</v>
      </c>
      <c r="E82" s="3"/>
      <c r="F82" s="3"/>
      <c r="G82" s="3"/>
      <c r="H82" s="2">
        <f>H44+H42+H41+H37+H31+H23+H27+H18</f>
        <v>0</v>
      </c>
    </row>
    <row r="83" spans="1:8" ht="12.75">
      <c r="A83" s="6"/>
      <c r="B83" s="5"/>
      <c r="C83" s="4" t="s">
        <v>41</v>
      </c>
      <c r="D83" s="3" t="s">
        <v>13</v>
      </c>
      <c r="E83" s="3"/>
      <c r="F83" s="3"/>
      <c r="G83" s="20">
        <v>0.03</v>
      </c>
      <c r="H83" s="2">
        <f>(H82+H81)*G83</f>
        <v>0</v>
      </c>
    </row>
    <row r="84" spans="1:8" ht="12.75">
      <c r="A84" s="6"/>
      <c r="B84" s="5"/>
      <c r="C84" s="4" t="s">
        <v>42</v>
      </c>
      <c r="D84" s="3" t="s">
        <v>13</v>
      </c>
      <c r="E84" s="3"/>
      <c r="F84" s="3"/>
      <c r="G84" s="20">
        <v>0.02</v>
      </c>
      <c r="H84" s="2">
        <f>(H82+H81)*G84</f>
        <v>0</v>
      </c>
    </row>
    <row r="85" spans="1:8" ht="12.75">
      <c r="A85" s="6"/>
      <c r="B85" s="5"/>
      <c r="C85" s="4" t="s">
        <v>43</v>
      </c>
      <c r="D85" s="3" t="s">
        <v>13</v>
      </c>
      <c r="E85" s="3"/>
      <c r="F85" s="3"/>
      <c r="G85" s="3"/>
      <c r="H85" s="2">
        <f>H84+H83+H82+H81+H80+H79</f>
        <v>0</v>
      </c>
    </row>
    <row r="86" spans="1:8" ht="12.75">
      <c r="A86" s="8"/>
      <c r="B86" s="45"/>
      <c r="C86" s="46"/>
      <c r="D86" s="46"/>
      <c r="E86" s="46"/>
      <c r="F86" s="46"/>
      <c r="G86" s="47"/>
      <c r="H86" s="7"/>
    </row>
    <row r="87" spans="1:8" ht="12.75">
      <c r="A87" s="8"/>
      <c r="B87" s="45"/>
      <c r="C87" s="46"/>
      <c r="D87" s="46"/>
      <c r="E87" s="46"/>
      <c r="F87" s="46"/>
      <c r="G87" s="47"/>
      <c r="H87" s="7"/>
    </row>
    <row r="88" spans="1:8" ht="12.75">
      <c r="A88" s="6"/>
      <c r="B88" s="5"/>
      <c r="C88" s="4" t="s">
        <v>55</v>
      </c>
      <c r="D88" s="3" t="s">
        <v>13</v>
      </c>
      <c r="E88" s="3"/>
      <c r="F88" s="3"/>
      <c r="G88" s="19">
        <v>0.1727</v>
      </c>
      <c r="H88" s="2">
        <f>(H79+H81)*G88</f>
        <v>0</v>
      </c>
    </row>
    <row r="89" spans="1:8" ht="12.75">
      <c r="A89" s="6"/>
      <c r="B89" s="5"/>
      <c r="C89" s="4" t="s">
        <v>56</v>
      </c>
      <c r="D89" s="3" t="s">
        <v>13</v>
      </c>
      <c r="E89" s="3"/>
      <c r="F89" s="3"/>
      <c r="G89" s="3"/>
      <c r="H89" s="2">
        <f>H88+H84+H83+H81+H80+H79</f>
        <v>0</v>
      </c>
    </row>
    <row r="90" spans="1:8" ht="12.75">
      <c r="A90" s="8"/>
      <c r="B90" s="45"/>
      <c r="C90" s="46"/>
      <c r="D90" s="46"/>
      <c r="E90" s="46"/>
      <c r="F90" s="46"/>
      <c r="G90" s="47"/>
      <c r="H90" s="7"/>
    </row>
    <row r="91" spans="1:8" ht="12.75">
      <c r="A91" s="6"/>
      <c r="B91" s="5"/>
      <c r="C91" s="4" t="s">
        <v>57</v>
      </c>
      <c r="D91" s="3" t="s">
        <v>13</v>
      </c>
      <c r="E91" s="3"/>
      <c r="F91" s="3"/>
      <c r="G91" s="3"/>
      <c r="H91" s="2">
        <f>H89+H82</f>
        <v>0</v>
      </c>
    </row>
    <row r="92" spans="1:8" ht="12.75">
      <c r="A92" s="8"/>
      <c r="B92" s="45"/>
      <c r="C92" s="46"/>
      <c r="D92" s="46"/>
      <c r="E92" s="46"/>
      <c r="F92" s="46"/>
      <c r="G92" s="47"/>
      <c r="H92" s="7"/>
    </row>
    <row r="93" spans="1:8" ht="12.75">
      <c r="A93" s="8"/>
      <c r="B93" s="45"/>
      <c r="C93" s="46"/>
      <c r="D93" s="46"/>
      <c r="E93" s="46"/>
      <c r="F93" s="46"/>
      <c r="G93" s="47"/>
      <c r="H93" s="7"/>
    </row>
    <row r="94" spans="1:8" ht="12.75">
      <c r="A94" s="6"/>
      <c r="B94" s="5"/>
      <c r="C94" s="4" t="s">
        <v>108</v>
      </c>
      <c r="D94" s="3" t="s">
        <v>13</v>
      </c>
      <c r="E94" s="3"/>
      <c r="F94" s="3"/>
      <c r="G94" s="20">
        <v>0.12</v>
      </c>
      <c r="H94" s="2">
        <f>H91*G94</f>
        <v>0</v>
      </c>
    </row>
    <row r="95" spans="1:8" ht="13.5" thickBot="1">
      <c r="A95" s="6"/>
      <c r="B95" s="5"/>
      <c r="C95" s="4" t="s">
        <v>43</v>
      </c>
      <c r="D95" s="3" t="s">
        <v>13</v>
      </c>
      <c r="E95" s="3"/>
      <c r="F95" s="3"/>
      <c r="G95" s="3"/>
      <c r="H95" s="2">
        <f>H94+H91</f>
        <v>0</v>
      </c>
    </row>
    <row r="96" spans="1:10" ht="15" thickBot="1">
      <c r="A96" s="39" t="s">
        <v>113</v>
      </c>
      <c r="B96" s="40"/>
      <c r="C96" s="40"/>
      <c r="D96" s="40"/>
      <c r="E96" s="41"/>
      <c r="F96" s="21"/>
      <c r="G96" s="21"/>
      <c r="H96" s="21"/>
      <c r="I96" s="21"/>
      <c r="J96" s="21"/>
    </row>
    <row r="97" spans="1:10" ht="30" customHeight="1" thickBot="1">
      <c r="A97" s="22">
        <v>1</v>
      </c>
      <c r="B97" s="42" t="s">
        <v>114</v>
      </c>
      <c r="C97" s="43"/>
      <c r="D97" s="43"/>
      <c r="E97" s="44"/>
      <c r="F97" s="23" t="s">
        <v>115</v>
      </c>
      <c r="G97" s="24"/>
      <c r="H97" s="21"/>
      <c r="I97" s="21"/>
      <c r="J97" s="21"/>
    </row>
    <row r="98" spans="1:10" ht="24" thickBot="1">
      <c r="A98" s="25">
        <v>2</v>
      </c>
      <c r="B98" s="36" t="s">
        <v>116</v>
      </c>
      <c r="C98" s="37"/>
      <c r="D98" s="37"/>
      <c r="E98" s="38"/>
      <c r="F98" s="26" t="s">
        <v>117</v>
      </c>
      <c r="G98" s="24"/>
      <c r="H98" s="21"/>
      <c r="I98" s="21"/>
      <c r="J98" s="21"/>
    </row>
    <row r="99" spans="1:10" ht="24" thickBot="1">
      <c r="A99" s="27">
        <v>3</v>
      </c>
      <c r="B99" s="36" t="s">
        <v>118</v>
      </c>
      <c r="C99" s="37"/>
      <c r="D99" s="37"/>
      <c r="E99" s="38"/>
      <c r="F99" s="26" t="s">
        <v>117</v>
      </c>
      <c r="G99" s="24"/>
      <c r="H99" s="21"/>
      <c r="I99" s="21"/>
      <c r="J99" s="21"/>
    </row>
    <row r="100" spans="1:10" ht="15" thickBot="1">
      <c r="A100" s="25">
        <v>4</v>
      </c>
      <c r="B100" s="36" t="s">
        <v>119</v>
      </c>
      <c r="C100" s="37"/>
      <c r="D100" s="37"/>
      <c r="E100" s="38"/>
      <c r="F100" s="26" t="s">
        <v>120</v>
      </c>
      <c r="G100" s="24"/>
      <c r="H100" s="21"/>
      <c r="I100" s="21"/>
      <c r="J100" s="21"/>
    </row>
    <row r="101" spans="1:10" ht="15" thickBot="1">
      <c r="A101" s="27">
        <v>5</v>
      </c>
      <c r="B101" s="36" t="s">
        <v>121</v>
      </c>
      <c r="C101" s="37"/>
      <c r="D101" s="37"/>
      <c r="E101" s="38"/>
      <c r="F101" s="28" t="s">
        <v>122</v>
      </c>
      <c r="G101" s="24"/>
      <c r="H101" s="21"/>
      <c r="I101" s="21"/>
      <c r="J101" s="21"/>
    </row>
    <row r="102" spans="1:10" ht="15" thickBot="1">
      <c r="A102" s="25">
        <v>6</v>
      </c>
      <c r="B102" s="36" t="s">
        <v>123</v>
      </c>
      <c r="C102" s="37"/>
      <c r="D102" s="37"/>
      <c r="E102" s="38"/>
      <c r="F102" s="28" t="s">
        <v>124</v>
      </c>
      <c r="G102" s="24"/>
      <c r="H102" s="21"/>
      <c r="I102" s="21"/>
      <c r="J102" s="21"/>
    </row>
    <row r="103" spans="1:10" ht="15" thickBot="1">
      <c r="A103" s="27">
        <v>7</v>
      </c>
      <c r="B103" s="36" t="s">
        <v>125</v>
      </c>
      <c r="C103" s="37"/>
      <c r="D103" s="37"/>
      <c r="E103" s="38"/>
      <c r="F103" s="28" t="s">
        <v>124</v>
      </c>
      <c r="G103" s="24"/>
      <c r="H103" s="21"/>
      <c r="I103" s="21"/>
      <c r="J103" s="21"/>
    </row>
    <row r="104" spans="1:10" ht="15" thickBot="1">
      <c r="A104" s="25">
        <v>8</v>
      </c>
      <c r="B104" s="36" t="s">
        <v>126</v>
      </c>
      <c r="C104" s="37"/>
      <c r="D104" s="37"/>
      <c r="E104" s="38"/>
      <c r="F104" s="28" t="s">
        <v>127</v>
      </c>
      <c r="G104" s="24"/>
      <c r="H104" s="21"/>
      <c r="I104" s="21"/>
      <c r="J104" s="21"/>
    </row>
    <row r="105" spans="1:10" ht="15" thickBot="1">
      <c r="A105" s="27">
        <v>9</v>
      </c>
      <c r="B105" s="36" t="s">
        <v>128</v>
      </c>
      <c r="C105" s="37"/>
      <c r="D105" s="37"/>
      <c r="E105" s="38"/>
      <c r="F105" s="28" t="s">
        <v>127</v>
      </c>
      <c r="G105" s="24"/>
      <c r="H105" s="21"/>
      <c r="I105" s="21"/>
      <c r="J105" s="21"/>
    </row>
    <row r="106" spans="1:10" ht="15" thickBot="1">
      <c r="A106" s="25">
        <v>10</v>
      </c>
      <c r="B106" s="36" t="s">
        <v>129</v>
      </c>
      <c r="C106" s="37"/>
      <c r="D106" s="37"/>
      <c r="E106" s="38"/>
      <c r="F106" s="28"/>
      <c r="G106" s="24"/>
      <c r="H106" s="21"/>
      <c r="I106" s="21"/>
      <c r="J106" s="21"/>
    </row>
    <row r="107" spans="1:10" ht="15" thickBot="1">
      <c r="A107" s="27">
        <v>11</v>
      </c>
      <c r="B107" s="36" t="s">
        <v>130</v>
      </c>
      <c r="C107" s="37"/>
      <c r="D107" s="37"/>
      <c r="E107" s="38"/>
      <c r="F107" s="28" t="s">
        <v>115</v>
      </c>
      <c r="G107" s="24"/>
      <c r="H107" s="21"/>
      <c r="I107" s="21"/>
      <c r="J107" s="21"/>
    </row>
    <row r="108" spans="1:10" ht="15" thickBot="1">
      <c r="A108" s="29">
        <v>12</v>
      </c>
      <c r="B108" s="33" t="s">
        <v>131</v>
      </c>
      <c r="C108" s="34"/>
      <c r="D108" s="34"/>
      <c r="E108" s="35"/>
      <c r="F108" s="28" t="s">
        <v>115</v>
      </c>
      <c r="G108" s="24"/>
      <c r="H108" s="21"/>
      <c r="I108" s="21"/>
      <c r="J108" s="21"/>
    </row>
    <row r="109" spans="1:10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10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1:10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</row>
    <row r="112" spans="1:10" ht="12.75">
      <c r="A112" s="21"/>
      <c r="B112" s="21"/>
      <c r="C112" s="21"/>
      <c r="D112" s="21"/>
      <c r="E112" s="30" t="s">
        <v>132</v>
      </c>
      <c r="F112" s="31"/>
      <c r="G112" s="21"/>
      <c r="H112" s="21"/>
      <c r="I112" s="21"/>
      <c r="J112" s="21"/>
    </row>
    <row r="113" spans="1:10" ht="12.75">
      <c r="A113" s="21"/>
      <c r="B113" s="21"/>
      <c r="C113" s="21"/>
      <c r="D113" s="21"/>
      <c r="E113" s="32"/>
      <c r="F113" s="32"/>
      <c r="G113" s="21"/>
      <c r="H113" s="21"/>
      <c r="I113" s="21"/>
      <c r="J113" s="21"/>
    </row>
    <row r="114" spans="1:10" ht="12.75">
      <c r="A114" s="21"/>
      <c r="B114" s="21"/>
      <c r="C114" s="21"/>
      <c r="D114" s="21"/>
      <c r="E114" s="32"/>
      <c r="F114" s="32"/>
      <c r="G114" s="21"/>
      <c r="H114" s="21"/>
      <c r="I114" s="21"/>
      <c r="J114" s="21"/>
    </row>
    <row r="115" spans="1:10" ht="12.75">
      <c r="A115" s="21"/>
      <c r="B115" s="21"/>
      <c r="C115" s="21"/>
      <c r="D115" s="21"/>
      <c r="E115" s="30" t="s">
        <v>133</v>
      </c>
      <c r="F115" s="31" t="s">
        <v>134</v>
      </c>
      <c r="G115" s="21" t="s">
        <v>135</v>
      </c>
      <c r="H115" s="21"/>
      <c r="I115" s="21"/>
      <c r="J115" s="21"/>
    </row>
    <row r="116" spans="1:10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</sheetData>
  <sheetProtection/>
  <mergeCells count="69">
    <mergeCell ref="A1:H1"/>
    <mergeCell ref="A2:H2"/>
    <mergeCell ref="A3:H3"/>
    <mergeCell ref="A5:H5"/>
    <mergeCell ref="A6:H6"/>
    <mergeCell ref="A7:H7"/>
    <mergeCell ref="A8:H8"/>
    <mergeCell ref="A9:H9"/>
    <mergeCell ref="A11:A12"/>
    <mergeCell ref="B11:B12"/>
    <mergeCell ref="C11:C12"/>
    <mergeCell ref="D11:D12"/>
    <mergeCell ref="E11:F11"/>
    <mergeCell ref="G11:G12"/>
    <mergeCell ref="H11:H12"/>
    <mergeCell ref="E32:F32"/>
    <mergeCell ref="E24:F24"/>
    <mergeCell ref="B14:G14"/>
    <mergeCell ref="B15:G15"/>
    <mergeCell ref="E16:F16"/>
    <mergeCell ref="E18:F18"/>
    <mergeCell ref="E19:F19"/>
    <mergeCell ref="E35:F35"/>
    <mergeCell ref="E37:F37"/>
    <mergeCell ref="E38:F38"/>
    <mergeCell ref="E41:F41"/>
    <mergeCell ref="E42:F42"/>
    <mergeCell ref="E23:F23"/>
    <mergeCell ref="E25:F25"/>
    <mergeCell ref="E27:F27"/>
    <mergeCell ref="E28:F28"/>
    <mergeCell ref="E31:F31"/>
    <mergeCell ref="E59:F59"/>
    <mergeCell ref="E60:F60"/>
    <mergeCell ref="E61:F61"/>
    <mergeCell ref="E63:F63"/>
    <mergeCell ref="E44:F44"/>
    <mergeCell ref="E45:F45"/>
    <mergeCell ref="E50:F50"/>
    <mergeCell ref="E51:F51"/>
    <mergeCell ref="E52:F52"/>
    <mergeCell ref="E58:F58"/>
    <mergeCell ref="E64:F64"/>
    <mergeCell ref="E67:F67"/>
    <mergeCell ref="E70:F70"/>
    <mergeCell ref="B72:G72"/>
    <mergeCell ref="B73:G73"/>
    <mergeCell ref="B74:G74"/>
    <mergeCell ref="E68:F68"/>
    <mergeCell ref="E69:F69"/>
    <mergeCell ref="B76:G76"/>
    <mergeCell ref="B86:G86"/>
    <mergeCell ref="B87:G87"/>
    <mergeCell ref="B90:G90"/>
    <mergeCell ref="B92:G92"/>
    <mergeCell ref="B93:G93"/>
    <mergeCell ref="A96:E96"/>
    <mergeCell ref="B97:E97"/>
    <mergeCell ref="B98:E98"/>
    <mergeCell ref="B99:E99"/>
    <mergeCell ref="B100:E100"/>
    <mergeCell ref="B101:E101"/>
    <mergeCell ref="B108:E108"/>
    <mergeCell ref="B102:E102"/>
    <mergeCell ref="B103:E103"/>
    <mergeCell ref="B104:E104"/>
    <mergeCell ref="B105:E105"/>
    <mergeCell ref="B106:E106"/>
    <mergeCell ref="B107:E107"/>
  </mergeCells>
  <printOptions/>
  <pageMargins left="0.59" right="0.39" top="0.49" bottom="0.48" header="0.24" footer="0.23"/>
  <pageSetup horizontalDpi="600" verticalDpi="600" orientation="portrait" paperSize="9" scale="85" r:id="rId1"/>
  <headerFooter>
    <oddHeader>&amp;LПРОГРАММНЫЙ КОМПЛЕКС TNQURILISH 5.0&amp;C &amp;R 20-29-478</oddHeader>
    <oddFooter xml:space="preserve">&amp;L&amp;7 &amp;CСтраница &amp;P&amp;R&amp;7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РЕСУРСНАЯ СМЕТА</dc:title>
  <dc:subject/>
  <dc:creator>Ирина Юткина</dc:creator>
  <cp:keywords/>
  <dc:description/>
  <cp:lastModifiedBy>Николай Бондаренко</cp:lastModifiedBy>
  <cp:lastPrinted>2023-04-19T04:31:37Z</cp:lastPrinted>
  <dcterms:created xsi:type="dcterms:W3CDTF">2005-03-16T05:26:07Z</dcterms:created>
  <dcterms:modified xsi:type="dcterms:W3CDTF">2023-04-19T06:48:12Z</dcterms:modified>
  <cp:category/>
  <cp:version/>
  <cp:contentType/>
  <cp:contentStatus/>
</cp:coreProperties>
</file>